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MO\3-Construction Batiment santé B4-gmo\6-Marchés de travaux\2-Consultation\5_Analyse\"/>
    </mc:Choice>
  </mc:AlternateContent>
  <xr:revisionPtr revIDLastSave="0" documentId="13_ncr:1_{42CB9C20-365A-4219-B9D3-11C759563ED3}" xr6:coauthVersionLast="47" xr6:coauthVersionMax="47" xr10:uidLastSave="{00000000-0000-0000-0000-000000000000}"/>
  <bookViews>
    <workbookView xWindow="-108" yWindow="-108" windowWidth="30936" windowHeight="16776" activeTab="1" xr2:uid="{8352A4A5-1891-4AE5-9F82-89019F3D8B59}"/>
  </bookViews>
  <sheets>
    <sheet name="Feuil1" sheetId="1" r:id="rId1"/>
    <sheet name="budget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31" i="3" l="1"/>
  <c r="E30" i="3"/>
  <c r="E31" i="3"/>
  <c r="E21" i="3"/>
  <c r="E22" i="3"/>
  <c r="E23" i="3"/>
  <c r="E24" i="3"/>
  <c r="E25" i="3"/>
  <c r="E26" i="3"/>
  <c r="E27" i="3"/>
  <c r="E29" i="3"/>
  <c r="E28" i="3"/>
  <c r="E10" i="3"/>
  <c r="E11" i="3"/>
  <c r="E12" i="3"/>
  <c r="E13" i="3"/>
  <c r="E14" i="3"/>
  <c r="E15" i="3"/>
  <c r="E16" i="3"/>
  <c r="E17" i="3"/>
  <c r="E18" i="3"/>
  <c r="E19" i="3"/>
  <c r="E20" i="3"/>
  <c r="E9" i="3"/>
  <c r="B46" i="1" l="1"/>
  <c r="B45" i="1"/>
  <c r="E30" i="1"/>
  <c r="E18" i="1"/>
  <c r="C45" i="1"/>
  <c r="C46" i="1"/>
  <c r="C44" i="1"/>
  <c r="B47" i="1"/>
  <c r="B43" i="1" s="1"/>
  <c r="C43" i="1" s="1"/>
  <c r="D37" i="1"/>
  <c r="C47" i="1" l="1"/>
</calcChain>
</file>

<file path=xl/sharedStrings.xml><?xml version="1.0" encoding="utf-8"?>
<sst xmlns="http://schemas.openxmlformats.org/spreadsheetml/2006/main" count="107" uniqueCount="98">
  <si>
    <t>Lot 1 Menuiserie intérieure, agencement, sol souple</t>
  </si>
  <si>
    <t>8 offres</t>
  </si>
  <si>
    <t>CREATIV BURO MOBILIER</t>
  </si>
  <si>
    <t>NICOLARDOT</t>
  </si>
  <si>
    <t>INGENIERIE BOIS NOROY</t>
  </si>
  <si>
    <t>ROUGE ET NOIR</t>
  </si>
  <si>
    <t>L'ATELIER DE LA MENUISERIE</t>
  </si>
  <si>
    <t>GRIZARD AGENCEMENT</t>
  </si>
  <si>
    <t>LES METIERS DU BOIS</t>
  </si>
  <si>
    <t>ETABLISSEMENTS GUILLON</t>
  </si>
  <si>
    <t>Lot 2 Menuiserie alu, vitrage</t>
  </si>
  <si>
    <t>5 offres</t>
  </si>
  <si>
    <t>YONNE METAL</t>
  </si>
  <si>
    <t>ETABLISSEMENTS OBLIGER</t>
  </si>
  <si>
    <t>Lot  Electricité</t>
  </si>
  <si>
    <t>CEGELEC</t>
  </si>
  <si>
    <t>HT</t>
  </si>
  <si>
    <t>TTC</t>
  </si>
  <si>
    <t>Total de l'opération :</t>
  </si>
  <si>
    <t>Maîtrise d'œuvre</t>
  </si>
  <si>
    <t xml:space="preserve">Lot 1 </t>
  </si>
  <si>
    <t>Lot 2</t>
  </si>
  <si>
    <t>Lot électricité</t>
  </si>
  <si>
    <t>Aménagement de l'accueil de la maison de l'université</t>
  </si>
  <si>
    <t>recours au titulaire du lot 3 de l'accord-cadre de travaux d'entretien, de menues et grosses réparations des bâtiments de l'université de Bourgogne Europe</t>
  </si>
  <si>
    <t>Rouge et Noir</t>
  </si>
  <si>
    <t>Rouge et noir</t>
  </si>
  <si>
    <t>Créativ Buro</t>
  </si>
  <si>
    <t>Coût total prévisionnel de construction</t>
  </si>
  <si>
    <t>Lot 1</t>
  </si>
  <si>
    <t>Lot 3</t>
  </si>
  <si>
    <t>Lot 4</t>
  </si>
  <si>
    <t>Lot 5</t>
  </si>
  <si>
    <t>Lot 6</t>
  </si>
  <si>
    <t>Lot 7</t>
  </si>
  <si>
    <t>Lot 9</t>
  </si>
  <si>
    <t>Lot 10</t>
  </si>
  <si>
    <t>Lot 11</t>
  </si>
  <si>
    <t>Lot 12</t>
  </si>
  <si>
    <t>Lot 13</t>
  </si>
  <si>
    <t>Lot</t>
  </si>
  <si>
    <t>Intitulé</t>
  </si>
  <si>
    <t>Titulaire</t>
  </si>
  <si>
    <t>Montant HT</t>
  </si>
  <si>
    <t>Montant TTC</t>
  </si>
  <si>
    <t>CEIBAC</t>
  </si>
  <si>
    <t>BONGLET</t>
  </si>
  <si>
    <t>MOE</t>
  </si>
  <si>
    <t>CT</t>
  </si>
  <si>
    <t>Bureau veritas construction</t>
  </si>
  <si>
    <t>TOTAL</t>
  </si>
  <si>
    <t xml:space="preserve">                                  Construction du bâtiment dsanté B4 sur le campus de Dijon</t>
  </si>
  <si>
    <t>Etudes géotechniques</t>
  </si>
  <si>
    <t>CURAGE - DEMOLITIONS NON STRUCTURELLES</t>
  </si>
  <si>
    <t xml:space="preserve">TERRASSEMENT - GROS OEUVRE - DEMOLITIONS STRUCTURELLES </t>
  </si>
  <si>
    <t>FACADE OSSATURE BOIS</t>
  </si>
  <si>
    <t>ETANCHEITE - ZINGUERIE</t>
  </si>
  <si>
    <t>ISOLATION THERMIQUE PAR L'EXTERIEUR - BARDAGE METALLIQUE</t>
  </si>
  <si>
    <t>MENUISERIE EXTERIEURE ALUMINIUM - OCCULTATION</t>
  </si>
  <si>
    <t>PIERRE DE TAILLE</t>
  </si>
  <si>
    <t>Lot 14</t>
  </si>
  <si>
    <t>Lot 15</t>
  </si>
  <si>
    <t>Lot 16</t>
  </si>
  <si>
    <t>Lot 17</t>
  </si>
  <si>
    <t>Lot 18</t>
  </si>
  <si>
    <t>Lot 19</t>
  </si>
  <si>
    <t>Lot 20</t>
  </si>
  <si>
    <t>SERRURERIE</t>
  </si>
  <si>
    <t>PLATRERIE - CLOISONS - FAUX PLAFONDS</t>
  </si>
  <si>
    <t>MENUISERIE INTERIEURE BOIS - CLOISONS MOBILES - DEMENAGEMENT DU MOBILIER</t>
  </si>
  <si>
    <t>PAILLASSES</t>
  </si>
  <si>
    <t>FAUX PLANCHER TECHNIQUE</t>
  </si>
  <si>
    <t>REVETEMENTS DE SOLS SOUPLES</t>
  </si>
  <si>
    <t>CARRELAGE - FAÏENCE</t>
  </si>
  <si>
    <t>PEINTURE ET REVETEMENTS MURAUX</t>
  </si>
  <si>
    <t>CHAUFFAGE - VENTILATION - CLIMATISATION - AIR COMPRIME - PLOMBERIE SANITAIRE</t>
  </si>
  <si>
    <t>ELECTRICITE CFO - CFA</t>
  </si>
  <si>
    <t>ASCENSEURS</t>
  </si>
  <si>
    <t>AMENAGEMENTS EXTERIEURS - RESEAUX DIVERS</t>
  </si>
  <si>
    <t>en cours</t>
  </si>
  <si>
    <t>TK ELEVATOR</t>
  </si>
  <si>
    <t>STCE</t>
  </si>
  <si>
    <t>AXIMA</t>
  </si>
  <si>
    <t>SAS ROYER</t>
  </si>
  <si>
    <t>AC BATIMENT</t>
  </si>
  <si>
    <t>MARTIN REBEUF</t>
  </si>
  <si>
    <t>LEVIEUX PATRICK</t>
  </si>
  <si>
    <t>ILM</t>
  </si>
  <si>
    <t>MENUISERIE ROGER</t>
  </si>
  <si>
    <t>ALKIMIA</t>
  </si>
  <si>
    <t>BOURDON CONSTRUCTION</t>
  </si>
  <si>
    <t>LAUMOND</t>
  </si>
  <si>
    <t>SOPREMA</t>
  </si>
  <si>
    <t>HASO DESAMIANTAGE</t>
  </si>
  <si>
    <t>RUBNER CONSTRUCTION BOIS</t>
  </si>
  <si>
    <t>AEA/SODEBA GINKO/VENATHEC/ALPHA PROCESS</t>
  </si>
  <si>
    <t>SOCNA SOLS</t>
  </si>
  <si>
    <t>Diagnostics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</si>
</sst>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€&quot;_-;\-* #,##0.00\ &quot;€&quot;_-;_-* &quot;-&quot;??\ &quot;€&quot;_-;_-@_-"/>
    <numFmt numFmtId="164" formatCode="#,##0.00\ &quot;€&quot;"/>
    <numFmt numFmtId="165" formatCode="#,##0.00\ _€"/>
    <numFmt numFmtId="169" formatCode="_-* #,##0.00_-;\-* #,##0.00_-;_-* &quot;-&quot;??_-;_-@_-"/>
    <numFmt numFmtId="170" formatCode="_-* #,##0.00\ _€_-;\-* #,##0.00\ _€_-;_-* &quot;-&quot;??\ _€_-;_-@_-"/>
    <numFmt numFmtId="171" formatCode="_-* #,##0.00\ _F_-;\-* #,##0.00\ _F_-;_-* &quot;-&quot;??\ _F_-;_-@_-"/>
  </numFmts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ITC Avant Garde Gothic"/>
      <family val="2"/>
    </font>
    <font>
      <sz val="9"/>
      <name val="Arial"/>
      <family val="2"/>
    </font>
    <font>
      <u/>
      <sz val="10"/>
      <color indexed="12"/>
      <name val="Arial"/>
      <family val="2"/>
    </font>
    <font>
      <sz val="10"/>
      <name val="Geneva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9">
    <xf numFmtId="0" fontId="0" fillId="0" borderId="0"/>
    <xf numFmtId="44" fontId="3" fillId="0" borderId="0" applyFont="0" applyFill="0" applyBorder="0" applyAlignment="0" applyProtection="0"/>
    <xf numFmtId="0" fontId="4" fillId="0" borderId="0"/>
    <xf numFmtId="0" fontId="6" fillId="0" borderId="0"/>
    <xf numFmtId="170" fontId="6" fillId="0" borderId="0" applyFont="0" applyFill="0" applyBorder="0" applyAlignment="0" applyProtection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7" fillId="0" borderId="0"/>
    <xf numFmtId="170" fontId="7" fillId="0" borderId="0" applyFont="0" applyFill="0" applyBorder="0" applyAlignment="0" applyProtection="0"/>
    <xf numFmtId="0" fontId="3" fillId="0" borderId="0"/>
    <xf numFmtId="170" fontId="4" fillId="0" borderId="0" applyFont="0" applyFill="0" applyBorder="0" applyAlignment="0" applyProtection="0"/>
    <xf numFmtId="0" fontId="4" fillId="0" borderId="0"/>
    <xf numFmtId="0" fontId="8" fillId="0" borderId="0" applyNumberFormat="0" applyFill="0" applyBorder="0" applyAlignment="0" applyProtection="0">
      <alignment vertical="top"/>
      <protection locked="0"/>
    </xf>
    <xf numFmtId="171" fontId="4" fillId="0" borderId="0" applyFont="0" applyFill="0" applyBorder="0" applyAlignment="0" applyProtection="0"/>
    <xf numFmtId="0" fontId="9" fillId="0" borderId="0"/>
    <xf numFmtId="0" fontId="9" fillId="0" borderId="0"/>
    <xf numFmtId="0" fontId="3" fillId="0" borderId="0"/>
    <xf numFmtId="40" fontId="9" fillId="0" borderId="0" applyFont="0" applyFill="0" applyBorder="0" applyAlignment="0" applyProtection="0"/>
    <xf numFmtId="0" fontId="5" fillId="0" borderId="0"/>
    <xf numFmtId="0" fontId="3" fillId="0" borderId="0"/>
    <xf numFmtId="170" fontId="5" fillId="0" borderId="0" applyFont="0" applyFill="0" applyBorder="0" applyAlignment="0" applyProtection="0"/>
    <xf numFmtId="0" fontId="6" fillId="0" borderId="0"/>
    <xf numFmtId="170" fontId="3" fillId="0" borderId="0" applyFont="0" applyFill="0" applyBorder="0" applyAlignment="0" applyProtection="0"/>
    <xf numFmtId="169" fontId="3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0" applyFont="1"/>
    <xf numFmtId="0" fontId="1" fillId="0" borderId="0" xfId="0" applyFont="1"/>
    <xf numFmtId="164" fontId="0" fillId="0" borderId="0" xfId="0" applyNumberFormat="1"/>
    <xf numFmtId="165" fontId="0" fillId="0" borderId="0" xfId="0" applyNumberFormat="1"/>
    <xf numFmtId="165" fontId="1" fillId="0" borderId="0" xfId="0" applyNumberFormat="1" applyFont="1"/>
    <xf numFmtId="4" fontId="1" fillId="0" borderId="0" xfId="0" applyNumberFormat="1" applyFont="1"/>
    <xf numFmtId="0" fontId="0" fillId="0" borderId="1" xfId="0" applyBorder="1"/>
    <xf numFmtId="0" fontId="0" fillId="0" borderId="1" xfId="0" applyBorder="1" applyAlignment="1">
      <alignment vertical="center"/>
    </xf>
    <xf numFmtId="0" fontId="1" fillId="0" borderId="1" xfId="0" applyFont="1" applyBorder="1"/>
    <xf numFmtId="164" fontId="1" fillId="0" borderId="1" xfId="0" applyNumberFormat="1" applyFont="1" applyBorder="1"/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164" fontId="0" fillId="0" borderId="1" xfId="0" applyNumberFormat="1" applyBorder="1" applyAlignment="1">
      <alignment vertical="center"/>
    </xf>
    <xf numFmtId="164" fontId="0" fillId="0" borderId="1" xfId="0" applyNumberFormat="1" applyBorder="1" applyAlignment="1"/>
    <xf numFmtId="0" fontId="0" fillId="0" borderId="1" xfId="0" applyBorder="1" applyAlignment="1">
      <alignment vertical="center" wrapText="1"/>
    </xf>
    <xf numFmtId="44" fontId="0" fillId="0" borderId="1" xfId="1" applyFont="1" applyBorder="1" applyAlignment="1"/>
    <xf numFmtId="0" fontId="0" fillId="0" borderId="1" xfId="0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/>
  </cellXfs>
  <cellStyles count="29">
    <cellStyle name="Lien hypertexte 2" xfId="17" xr:uid="{DC9BAC38-0A9F-4C69-91BF-448D308DE622}"/>
    <cellStyle name="Milliers 2" xfId="4" xr:uid="{22AF6111-F9F9-4A0D-ACDC-FB8F8A2947C4}"/>
    <cellStyle name="Milliers 2 2" xfId="18" xr:uid="{38F1B0C3-DC1A-4948-8FF0-5845FE77BB28}"/>
    <cellStyle name="Milliers 2 3" xfId="15" xr:uid="{F97826FA-F25B-4ABE-800A-77ADD6B2B029}"/>
    <cellStyle name="Milliers 2 4" xfId="27" xr:uid="{94506D80-B9F5-460E-8912-9802F800C445}"/>
    <cellStyle name="Milliers 3" xfId="28" xr:uid="{8CDF5085-6FE3-4BC9-BB53-DA41A0398115}"/>
    <cellStyle name="Milliers 4" xfId="13" xr:uid="{FBAF450B-3BE9-4621-AF6E-7A362102629F}"/>
    <cellStyle name="Milliers 4 2" xfId="22" xr:uid="{FAC4F46E-E6F7-4673-8BAC-04AD71C9D8A1}"/>
    <cellStyle name="Milliers 6" xfId="25" xr:uid="{E74D69A6-0DA8-4DDA-911F-9E3B464F55DF}"/>
    <cellStyle name="Monétaire" xfId="1" builtinId="4"/>
    <cellStyle name="Normal" xfId="0" builtinId="0"/>
    <cellStyle name="Normal 10 2 2" xfId="11" xr:uid="{D86C96C3-8DF1-49B4-B13E-E5EF1362F246}"/>
    <cellStyle name="Normal 13" xfId="2" xr:uid="{C555C4F9-DD05-42E2-88D8-79E9DAFEDD26}"/>
    <cellStyle name="Normal 13 2" xfId="10" xr:uid="{8326F7DC-044D-4A4E-BF0F-3C4FD086CC6C}"/>
    <cellStyle name="Normal 2" xfId="3" xr:uid="{5BFB4CD8-F58B-413B-A01D-2BE3BCE63B31}"/>
    <cellStyle name="Normal 2 2" xfId="5" xr:uid="{9A8F6819-DDE7-4B30-8DAB-733112037FA6}"/>
    <cellStyle name="Normal 2 2 2" xfId="16" xr:uid="{85212343-D40E-4BF9-A495-3877CFEAEE70}"/>
    <cellStyle name="Normal 2 3" xfId="26" xr:uid="{4F38E6A3-89A7-430F-89E8-738EA2C9B862}"/>
    <cellStyle name="Normal 3" xfId="6" xr:uid="{FAF296BB-5717-43E0-B6AD-C7552DBFAC30}"/>
    <cellStyle name="Normal 3 2" xfId="7" xr:uid="{C7CE5FF7-27B7-4956-9226-7ED6A206ED78}"/>
    <cellStyle name="Normal 3 2 2" xfId="9" xr:uid="{E46FBA25-E482-4D6E-BFBD-979A810FCDFE}"/>
    <cellStyle name="Normal 3 2 3" xfId="20" xr:uid="{A0676844-2D70-4C5E-AC01-A11459CE8E29}"/>
    <cellStyle name="Normal 3 3" xfId="8" xr:uid="{08C73090-11F5-412C-8570-940FC87146D3}"/>
    <cellStyle name="Normal 3 4" xfId="14" xr:uid="{EAEAE604-A271-4805-A4F1-20BF8F6937E2}"/>
    <cellStyle name="Normal 4" xfId="19" xr:uid="{429E0CB3-A752-4414-8E64-CBBBE709F217}"/>
    <cellStyle name="Normal 4 2 5" xfId="21" xr:uid="{74C53FEC-8B69-4F4F-B9B1-70D58E5BBD87}"/>
    <cellStyle name="Normal 4 2 5 2" xfId="24" xr:uid="{ACDD0516-A990-4BA3-BF1C-066995CD5532}"/>
    <cellStyle name="Normal 6" xfId="23" xr:uid="{E48813D8-E85A-438E-BDCF-6B5CE262AE8C}"/>
    <cellStyle name="Normal 7" xfId="12" xr:uid="{EEF4D687-0CB4-4D12-97C6-2C65C01FD75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121920</xdr:colOff>
      <xdr:row>0</xdr:row>
      <xdr:rowOff>83820</xdr:rowOff>
    </xdr:from>
    <xdr:to>
      <xdr:col>1</xdr:col>
      <xdr:colOff>510540</xdr:colOff>
      <xdr:row>5</xdr:row>
      <xdr:rowOff>121920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F95D40D-1A76-4AC2-83E8-EC8F0FE633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" y="83820"/>
          <a:ext cx="1584960" cy="103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121920</xdr:colOff>
      <xdr:row>0</xdr:row>
      <xdr:rowOff>83820</xdr:rowOff>
    </xdr:from>
    <xdr:to>
      <xdr:col>1</xdr:col>
      <xdr:colOff>624840</xdr:colOff>
      <xdr:row>5</xdr:row>
      <xdr:rowOff>121920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AE30173-4621-406E-AC2D-B52F07F12C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" y="83820"/>
          <a:ext cx="1463040" cy="11201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169B77-9A87-4A59-A460-0950CA6B7EA3}">
  <dimension ref="A2:E47"/>
  <sheetViews>
    <sheetView topLeftCell="A16" workbookViewId="0">
      <selection activeCell="D51" sqref="D51"/>
    </sheetView>
  </sheetViews>
  <sheetFormatPr baseColWidth="10" defaultRowHeight="14.4"/>
  <cols>
    <col min="1" max="1" width="17.44140625" customWidth="1"/>
  </cols>
  <sheetData>
    <row r="2" spans="1:3" ht="21">
      <c r="C2" s="1" t="s">
        <v>23</v>
      </c>
    </row>
    <row r="7" spans="1:3">
      <c r="A7" s="2" t="s">
        <v>0</v>
      </c>
    </row>
    <row r="9" spans="1:3">
      <c r="A9" t="s">
        <v>1</v>
      </c>
      <c r="B9" t="s">
        <v>2</v>
      </c>
    </row>
    <row r="10" spans="1:3">
      <c r="B10" t="s">
        <v>3</v>
      </c>
    </row>
    <row r="11" spans="1:3">
      <c r="B11" t="s">
        <v>4</v>
      </c>
    </row>
    <row r="12" spans="1:3">
      <c r="B12" t="s">
        <v>5</v>
      </c>
    </row>
    <row r="13" spans="1:3">
      <c r="B13" t="s">
        <v>6</v>
      </c>
    </row>
    <row r="14" spans="1:3">
      <c r="B14" t="s">
        <v>7</v>
      </c>
    </row>
    <row r="15" spans="1:3">
      <c r="B15" t="s">
        <v>8</v>
      </c>
    </row>
    <row r="16" spans="1:3">
      <c r="B16" t="s">
        <v>9</v>
      </c>
    </row>
    <row r="18" spans="1:5">
      <c r="A18" s="2">
        <v>1</v>
      </c>
      <c r="B18" s="2" t="s">
        <v>25</v>
      </c>
      <c r="C18" s="2"/>
      <c r="D18" s="6">
        <v>42293.95</v>
      </c>
      <c r="E18" s="6">
        <f>D18*1.2</f>
        <v>50752.74</v>
      </c>
    </row>
    <row r="19" spans="1:5">
      <c r="A19">
        <v>2</v>
      </c>
      <c r="B19" t="s">
        <v>27</v>
      </c>
    </row>
    <row r="20" spans="1:5">
      <c r="A20">
        <v>3</v>
      </c>
    </row>
    <row r="22" spans="1:5">
      <c r="A22" s="2" t="s">
        <v>10</v>
      </c>
    </row>
    <row r="24" spans="1:5">
      <c r="A24" t="s">
        <v>11</v>
      </c>
      <c r="B24" t="s">
        <v>12</v>
      </c>
    </row>
    <row r="25" spans="1:5">
      <c r="B25" t="s">
        <v>5</v>
      </c>
    </row>
    <row r="26" spans="1:5">
      <c r="B26" t="s">
        <v>7</v>
      </c>
    </row>
    <row r="27" spans="1:5">
      <c r="B27" t="s">
        <v>9</v>
      </c>
    </row>
    <row r="28" spans="1:5">
      <c r="B28" t="s">
        <v>13</v>
      </c>
    </row>
    <row r="30" spans="1:5">
      <c r="A30" s="2">
        <v>1</v>
      </c>
      <c r="B30" s="2" t="s">
        <v>26</v>
      </c>
      <c r="C30" s="2"/>
      <c r="D30" s="6">
        <v>25005</v>
      </c>
      <c r="E30" s="6">
        <f>D30*1.2</f>
        <v>30006</v>
      </c>
    </row>
    <row r="31" spans="1:5">
      <c r="A31">
        <v>2</v>
      </c>
    </row>
    <row r="32" spans="1:5">
      <c r="A32">
        <v>3</v>
      </c>
    </row>
    <row r="34" spans="1:4">
      <c r="A34" s="2" t="s">
        <v>14</v>
      </c>
    </row>
    <row r="35" spans="1:4">
      <c r="A35" t="s">
        <v>24</v>
      </c>
    </row>
    <row r="36" spans="1:4">
      <c r="B36" s="19" t="s">
        <v>15</v>
      </c>
      <c r="C36" t="s">
        <v>16</v>
      </c>
      <c r="D36" t="s">
        <v>17</v>
      </c>
    </row>
    <row r="37" spans="1:4">
      <c r="B37" s="19"/>
      <c r="C37" s="3">
        <v>23935.08</v>
      </c>
      <c r="D37" s="3">
        <f>C37*1.2</f>
        <v>28722.096000000001</v>
      </c>
    </row>
    <row r="42" spans="1:4">
      <c r="B42" t="s">
        <v>16</v>
      </c>
      <c r="C42" t="s">
        <v>17</v>
      </c>
    </row>
    <row r="43" spans="1:4">
      <c r="A43" s="2" t="s">
        <v>18</v>
      </c>
      <c r="B43" s="5">
        <f>B44+B45+B46+B47</f>
        <v>130984.03</v>
      </c>
      <c r="C43" s="5">
        <f>B43*1.2</f>
        <v>157180.83599999998</v>
      </c>
    </row>
    <row r="44" spans="1:4">
      <c r="A44" t="s">
        <v>19</v>
      </c>
      <c r="B44" s="4">
        <v>39750</v>
      </c>
      <c r="C44" s="4">
        <f>B44*1.2</f>
        <v>47700</v>
      </c>
    </row>
    <row r="45" spans="1:4">
      <c r="A45" t="s">
        <v>20</v>
      </c>
      <c r="B45" s="4">
        <f>D18</f>
        <v>42293.95</v>
      </c>
      <c r="C45" s="4">
        <f t="shared" ref="C45:C47" si="0">B45*1.2</f>
        <v>50752.74</v>
      </c>
    </row>
    <row r="46" spans="1:4">
      <c r="A46" t="s">
        <v>21</v>
      </c>
      <c r="B46" s="4">
        <f>D30</f>
        <v>25005</v>
      </c>
      <c r="C46" s="4">
        <f t="shared" si="0"/>
        <v>30006</v>
      </c>
    </row>
    <row r="47" spans="1:4">
      <c r="A47" t="s">
        <v>22</v>
      </c>
      <c r="B47" s="4">
        <f>C37</f>
        <v>23935.08</v>
      </c>
      <c r="C47" s="4">
        <f t="shared" si="0"/>
        <v>28722.096000000001</v>
      </c>
    </row>
  </sheetData>
  <mergeCells count="1">
    <mergeCell ref="B36:B37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0EC199-BBD6-4A24-A2BF-E2AB0003EA92}">
  <dimension ref="A2:H31"/>
  <sheetViews>
    <sheetView tabSelected="1" workbookViewId="0">
      <selection activeCell="B30" sqref="B30"/>
    </sheetView>
  </sheetViews>
  <sheetFormatPr baseColWidth="10" defaultRowHeight="14.4"/>
  <cols>
    <col min="1" max="1" width="20.109375" customWidth="1"/>
    <col min="2" max="2" width="51.21875" customWidth="1"/>
    <col min="3" max="3" width="32.44140625" customWidth="1"/>
    <col min="4" max="4" width="21.6640625" customWidth="1"/>
    <col min="5" max="5" width="18" customWidth="1"/>
  </cols>
  <sheetData>
    <row r="2" spans="1:8" ht="21">
      <c r="B2" s="1" t="s">
        <v>51</v>
      </c>
    </row>
    <row r="4" spans="1:8" ht="21">
      <c r="C4" s="12" t="s">
        <v>28</v>
      </c>
      <c r="D4" s="12"/>
      <c r="E4" s="12"/>
      <c r="F4" s="12"/>
      <c r="G4" s="12"/>
      <c r="H4" s="12"/>
    </row>
    <row r="8" spans="1:8">
      <c r="A8" s="11" t="s">
        <v>40</v>
      </c>
      <c r="B8" s="11" t="s">
        <v>41</v>
      </c>
      <c r="C8" s="11" t="s">
        <v>42</v>
      </c>
      <c r="D8" s="11" t="s">
        <v>43</v>
      </c>
      <c r="E8" s="11" t="s">
        <v>44</v>
      </c>
    </row>
    <row r="9" spans="1:8">
      <c r="A9" s="8" t="s">
        <v>29</v>
      </c>
      <c r="B9" s="8" t="s">
        <v>53</v>
      </c>
      <c r="C9" s="8" t="s">
        <v>93</v>
      </c>
      <c r="D9" s="13">
        <v>29075</v>
      </c>
      <c r="E9" s="14">
        <f>D9*1.2</f>
        <v>34890</v>
      </c>
    </row>
    <row r="10" spans="1:8">
      <c r="A10" s="8" t="s">
        <v>21</v>
      </c>
      <c r="B10" s="8" t="s">
        <v>54</v>
      </c>
      <c r="C10" s="8" t="s">
        <v>81</v>
      </c>
      <c r="D10" s="13">
        <v>1975493.4386000005</v>
      </c>
      <c r="E10" s="14">
        <f t="shared" ref="E10:E30" si="0">D10*1.2</f>
        <v>2370592.1263200003</v>
      </c>
    </row>
    <row r="11" spans="1:8">
      <c r="A11" s="8" t="s">
        <v>30</v>
      </c>
      <c r="B11" s="8" t="s">
        <v>55</v>
      </c>
      <c r="C11" s="8" t="s">
        <v>94</v>
      </c>
      <c r="D11" s="13">
        <v>212928.11</v>
      </c>
      <c r="E11" s="14">
        <f t="shared" si="0"/>
        <v>255513.73199999996</v>
      </c>
    </row>
    <row r="12" spans="1:8">
      <c r="A12" s="8" t="s">
        <v>31</v>
      </c>
      <c r="B12" s="8" t="s">
        <v>56</v>
      </c>
      <c r="C12" s="8" t="s">
        <v>92</v>
      </c>
      <c r="D12" s="13">
        <v>273056.13999999996</v>
      </c>
      <c r="E12" s="14">
        <f t="shared" si="0"/>
        <v>327667.36799999996</v>
      </c>
    </row>
    <row r="13" spans="1:8">
      <c r="A13" s="8" t="s">
        <v>32</v>
      </c>
      <c r="B13" s="8" t="s">
        <v>57</v>
      </c>
      <c r="C13" s="8" t="s">
        <v>45</v>
      </c>
      <c r="D13" s="13">
        <v>670634.24759999989</v>
      </c>
      <c r="E13" s="14">
        <f t="shared" si="0"/>
        <v>804761.09711999982</v>
      </c>
    </row>
    <row r="14" spans="1:8">
      <c r="A14" s="8" t="s">
        <v>33</v>
      </c>
      <c r="B14" s="8" t="s">
        <v>58</v>
      </c>
      <c r="C14" s="8" t="s">
        <v>91</v>
      </c>
      <c r="D14" s="13">
        <v>339861</v>
      </c>
      <c r="E14" s="14">
        <f t="shared" si="0"/>
        <v>407833.2</v>
      </c>
    </row>
    <row r="15" spans="1:8">
      <c r="A15" s="8" t="s">
        <v>34</v>
      </c>
      <c r="B15" s="8" t="s">
        <v>59</v>
      </c>
      <c r="C15" s="8" t="s">
        <v>90</v>
      </c>
      <c r="D15" s="13">
        <v>198000</v>
      </c>
      <c r="E15" s="14">
        <f t="shared" si="0"/>
        <v>237600</v>
      </c>
    </row>
    <row r="16" spans="1:8">
      <c r="A16" s="8" t="s">
        <v>35</v>
      </c>
      <c r="B16" s="8" t="s">
        <v>67</v>
      </c>
      <c r="C16" s="8" t="s">
        <v>89</v>
      </c>
      <c r="D16" s="13">
        <v>154112.60200000001</v>
      </c>
      <c r="E16" s="14">
        <f t="shared" si="0"/>
        <v>184935.12240000002</v>
      </c>
    </row>
    <row r="17" spans="1:5">
      <c r="A17" s="8" t="s">
        <v>36</v>
      </c>
      <c r="B17" s="8" t="s">
        <v>68</v>
      </c>
      <c r="C17" s="8" t="s">
        <v>46</v>
      </c>
      <c r="D17" s="13">
        <v>506576.24000000005</v>
      </c>
      <c r="E17" s="14">
        <f t="shared" si="0"/>
        <v>607891.48800000001</v>
      </c>
    </row>
    <row r="18" spans="1:5">
      <c r="A18" s="8" t="s">
        <v>37</v>
      </c>
      <c r="B18" s="8" t="s">
        <v>69</v>
      </c>
      <c r="C18" s="8" t="s">
        <v>88</v>
      </c>
      <c r="D18" s="13">
        <v>175321.01680000001</v>
      </c>
      <c r="E18" s="14">
        <f t="shared" si="0"/>
        <v>210385.22016</v>
      </c>
    </row>
    <row r="19" spans="1:5">
      <c r="A19" s="8" t="s">
        <v>38</v>
      </c>
      <c r="B19" s="8" t="s">
        <v>70</v>
      </c>
      <c r="C19" s="8" t="s">
        <v>87</v>
      </c>
      <c r="D19" s="13">
        <v>40774.312523583925</v>
      </c>
      <c r="E19" s="14">
        <f t="shared" si="0"/>
        <v>48929.175028300706</v>
      </c>
    </row>
    <row r="20" spans="1:5">
      <c r="A20" s="8" t="s">
        <v>39</v>
      </c>
      <c r="B20" s="8" t="s">
        <v>71</v>
      </c>
      <c r="C20" s="8" t="s">
        <v>86</v>
      </c>
      <c r="D20" s="13">
        <v>20573.12</v>
      </c>
      <c r="E20" s="14">
        <f t="shared" si="0"/>
        <v>24687.743999999999</v>
      </c>
    </row>
    <row r="21" spans="1:5" s="20" customFormat="1">
      <c r="A21" s="8" t="s">
        <v>60</v>
      </c>
      <c r="B21" s="8" t="s">
        <v>72</v>
      </c>
      <c r="C21" s="8" t="s">
        <v>85</v>
      </c>
      <c r="D21" s="13">
        <v>114475.038</v>
      </c>
      <c r="E21" s="14">
        <f t="shared" si="0"/>
        <v>137370.04559999998</v>
      </c>
    </row>
    <row r="22" spans="1:5" s="20" customFormat="1">
      <c r="A22" s="8" t="s">
        <v>61</v>
      </c>
      <c r="B22" s="8" t="s">
        <v>73</v>
      </c>
      <c r="C22" s="8" t="s">
        <v>84</v>
      </c>
      <c r="D22" s="13">
        <v>66136.349999999991</v>
      </c>
      <c r="E22" s="14">
        <f t="shared" si="0"/>
        <v>79363.619999999981</v>
      </c>
    </row>
    <row r="23" spans="1:5" s="20" customFormat="1">
      <c r="A23" s="8" t="s">
        <v>62</v>
      </c>
      <c r="B23" s="8" t="s">
        <v>74</v>
      </c>
      <c r="C23" s="8" t="s">
        <v>83</v>
      </c>
      <c r="D23" s="13">
        <v>137504.5</v>
      </c>
      <c r="E23" s="14">
        <f t="shared" si="0"/>
        <v>165005.4</v>
      </c>
    </row>
    <row r="24" spans="1:5" s="20" customFormat="1">
      <c r="A24" s="8" t="s">
        <v>63</v>
      </c>
      <c r="B24" s="8" t="s">
        <v>75</v>
      </c>
      <c r="C24" s="8" t="s">
        <v>82</v>
      </c>
      <c r="D24" s="13">
        <v>1257882.0100000002</v>
      </c>
      <c r="E24" s="14">
        <f t="shared" si="0"/>
        <v>1509458.4120000002</v>
      </c>
    </row>
    <row r="25" spans="1:5" s="20" customFormat="1">
      <c r="A25" s="8" t="s">
        <v>64</v>
      </c>
      <c r="B25" s="8" t="s">
        <v>76</v>
      </c>
      <c r="C25" s="8" t="s">
        <v>81</v>
      </c>
      <c r="D25" s="13">
        <v>570846.99000000011</v>
      </c>
      <c r="E25" s="14">
        <f t="shared" si="0"/>
        <v>685016.38800000015</v>
      </c>
    </row>
    <row r="26" spans="1:5" s="20" customFormat="1">
      <c r="A26" s="8" t="s">
        <v>65</v>
      </c>
      <c r="B26" s="8" t="s">
        <v>77</v>
      </c>
      <c r="C26" s="8" t="s">
        <v>80</v>
      </c>
      <c r="D26" s="13">
        <v>31200</v>
      </c>
      <c r="E26" s="14">
        <f t="shared" si="0"/>
        <v>37440</v>
      </c>
    </row>
    <row r="27" spans="1:5" s="20" customFormat="1">
      <c r="A27" s="8" t="s">
        <v>66</v>
      </c>
      <c r="B27" s="8" t="s">
        <v>78</v>
      </c>
      <c r="C27" s="8" t="s">
        <v>79</v>
      </c>
      <c r="D27" s="13">
        <v>179443.77000000002</v>
      </c>
      <c r="E27" s="14">
        <f t="shared" si="0"/>
        <v>215332.524</v>
      </c>
    </row>
    <row r="28" spans="1:5" ht="28.8">
      <c r="A28" s="8" t="s">
        <v>47</v>
      </c>
      <c r="B28" s="8" t="s">
        <v>47</v>
      </c>
      <c r="C28" s="15" t="s">
        <v>95</v>
      </c>
      <c r="D28" s="16">
        <v>1151690</v>
      </c>
      <c r="E28" s="14">
        <f t="shared" si="0"/>
        <v>1382028</v>
      </c>
    </row>
    <row r="29" spans="1:5">
      <c r="A29" s="17" t="s">
        <v>48</v>
      </c>
      <c r="B29" s="17" t="s">
        <v>48</v>
      </c>
      <c r="C29" s="7" t="s">
        <v>49</v>
      </c>
      <c r="D29" s="16">
        <v>9250</v>
      </c>
      <c r="E29" s="14">
        <f t="shared" si="0"/>
        <v>11100</v>
      </c>
    </row>
    <row r="30" spans="1:5">
      <c r="A30" s="17" t="s">
        <v>52</v>
      </c>
      <c r="B30" s="17" t="s">
        <v>97</v>
      </c>
      <c r="C30" s="7" t="s">
        <v>96</v>
      </c>
      <c r="D30" s="16">
        <v>20000</v>
      </c>
      <c r="E30" s="14">
        <f t="shared" si="0"/>
        <v>24000</v>
      </c>
    </row>
    <row r="31" spans="1:5">
      <c r="A31" s="18" t="s">
        <v>50</v>
      </c>
      <c r="B31" s="9"/>
      <c r="C31" s="9"/>
      <c r="D31" s="10">
        <f>SUM(D9:D30)</f>
        <v>8134833.8855235837</v>
      </c>
      <c r="E31" s="10">
        <f>SUM(E9:E30)</f>
        <v>9761800.6626283005</v>
      </c>
    </row>
  </sheetData>
  <phoneticPr fontId="10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Feuil1</vt:lpstr>
      <vt:lpstr>budget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Claire Jeanniot</dc:creator>
  <cp:lastModifiedBy>Claire Jeanniot</cp:lastModifiedBy>
  <dcterms:created xsi:type="dcterms:W3CDTF">2025-03-20T09:33:13Z</dcterms:created>
  <dcterms:modified xsi:type="dcterms:W3CDTF">2025-10-01T14:54:05Z</dcterms:modified>
</cp:coreProperties>
</file>